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推荐方案 (2)" sheetId="1" r:id="rId1"/>
  </sheets>
  <definedNames>
    <definedName name="_xlnm.Print_Titles" localSheetId="0">'推荐方案 (2)'!$3:$4</definedName>
  </definedNames>
  <calcPr fullCalcOnLoad="1"/>
</workbook>
</file>

<file path=xl/sharedStrings.xml><?xml version="1.0" encoding="utf-8"?>
<sst xmlns="http://schemas.openxmlformats.org/spreadsheetml/2006/main" count="45" uniqueCount="45">
  <si>
    <t>附件1</t>
  </si>
  <si>
    <r>
      <t>广东省内河航道建设项目表</t>
    </r>
    <r>
      <rPr>
        <sz val="20"/>
        <rFont val="宋体"/>
        <family val="0"/>
      </rPr>
      <t>（</t>
    </r>
    <r>
      <rPr>
        <sz val="20"/>
        <rFont val="Times New Roman"/>
        <family val="1"/>
      </rPr>
      <t>2021</t>
    </r>
    <r>
      <rPr>
        <sz val="20"/>
        <rFont val="宋体"/>
        <family val="0"/>
      </rPr>
      <t>—</t>
    </r>
    <r>
      <rPr>
        <sz val="20"/>
        <rFont val="Times New Roman"/>
        <family val="1"/>
      </rPr>
      <t>2025</t>
    </r>
    <r>
      <rPr>
        <sz val="20"/>
        <rFont val="方正小标宋_GBK"/>
        <family val="4"/>
      </rPr>
      <t>年）</t>
    </r>
  </si>
  <si>
    <t>序号</t>
  </si>
  <si>
    <t>项目</t>
  </si>
  <si>
    <t>建设规模</t>
  </si>
  <si>
    <t>开工年</t>
  </si>
  <si>
    <t>完工年</t>
  </si>
  <si>
    <t>投资规模（万元）</t>
  </si>
  <si>
    <t>分年度投资规模（万元）</t>
  </si>
  <si>
    <t>总投资</t>
  </si>
  <si>
    <r>
      <t>2021</t>
    </r>
    <r>
      <rPr>
        <sz val="12"/>
        <rFont val="黑体"/>
        <family val="0"/>
      </rPr>
      <t>年投资</t>
    </r>
  </si>
  <si>
    <r>
      <t>2022</t>
    </r>
    <r>
      <rPr>
        <sz val="12"/>
        <rFont val="黑体"/>
        <family val="0"/>
      </rPr>
      <t>年投资</t>
    </r>
  </si>
  <si>
    <r>
      <t>2023</t>
    </r>
    <r>
      <rPr>
        <sz val="12"/>
        <rFont val="黑体"/>
        <family val="0"/>
      </rPr>
      <t>年投资</t>
    </r>
  </si>
  <si>
    <r>
      <t>2024</t>
    </r>
    <r>
      <rPr>
        <sz val="12"/>
        <rFont val="黑体"/>
        <family val="0"/>
      </rPr>
      <t>年投资</t>
    </r>
  </si>
  <si>
    <r>
      <t>2025</t>
    </r>
    <r>
      <rPr>
        <sz val="12"/>
        <rFont val="黑体"/>
        <family val="0"/>
      </rPr>
      <t>年投资</t>
    </r>
  </si>
  <si>
    <t>合计11项</t>
  </si>
  <si>
    <t>一、续建项目3个</t>
  </si>
  <si>
    <t>北江(乌石至三水河口)航道扩能升级工程</t>
  </si>
  <si>
    <t>内河三级航道，217公里</t>
  </si>
  <si>
    <t>崖门出海航道二期工程</t>
  </si>
  <si>
    <t>内河高等级航道，1万吨级海轮航道67.5公里</t>
  </si>
  <si>
    <t>智慧航道</t>
  </si>
  <si>
    <t>智慧航道软硬件建设</t>
  </si>
  <si>
    <t>二、新开工项目8个</t>
  </si>
  <si>
    <t>2021年新开工项目1个</t>
  </si>
  <si>
    <t>矾石水道航道一期工程</t>
  </si>
  <si>
    <t>口门航道，5000吨级海轮航道29公里</t>
  </si>
  <si>
    <t>2022年新开工项目1个</t>
  </si>
  <si>
    <t>锦江绿色航道工程</t>
  </si>
  <si>
    <t>建设韶关塔台途经锦江口，终点至黄屋电站的59公里航道,按特色航道项目建设</t>
  </si>
  <si>
    <t>2023年新开工项目4个</t>
  </si>
  <si>
    <t>东江河源至石龙航道扩能升级工程</t>
  </si>
  <si>
    <t>河源至石龙223公里，按照通航1000吨船舶标准建设</t>
  </si>
  <si>
    <t>北江航道扩能升级上延工程</t>
  </si>
  <si>
    <r>
      <t>长来至韶关航道6</t>
    </r>
    <r>
      <rPr>
        <sz val="12"/>
        <rFont val="宋体"/>
        <family val="0"/>
      </rPr>
      <t>3.5公里，按照通航1000吨船舶标准建设</t>
    </r>
  </si>
  <si>
    <t>莲沙容水道航道二期工程</t>
  </si>
  <si>
    <t>按Ⅰ级航道标准整治航道53公里</t>
  </si>
  <si>
    <t>顺德水道航道扩能升级工程</t>
  </si>
  <si>
    <t>整治顺德水道内河Ⅱ级航道50公里，潭州水道500吨级航道19公里</t>
  </si>
  <si>
    <t>2024年新开工项目1个</t>
  </si>
  <si>
    <t>韩江三河坝至潮州港航道扩能升级工程</t>
  </si>
  <si>
    <r>
      <t>三河坝至潮州港航道1</t>
    </r>
    <r>
      <rPr>
        <sz val="12"/>
        <rFont val="宋体"/>
        <family val="0"/>
      </rPr>
      <t>72公里，按照通航1000吨船舶标准建设</t>
    </r>
  </si>
  <si>
    <t>2025年新开工项目1个</t>
  </si>
  <si>
    <t>清远三线船闸工程</t>
  </si>
  <si>
    <t>按照通航2000吨船舶标准建设船闸1个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</si>
</sst>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20"/>
      <name val="方正小标宋_GBK"/>
      <family val="4"/>
    </font>
    <font>
      <sz val="20"/>
      <name val="Times New Roman"/>
      <family val="1"/>
    </font>
    <font>
      <sz val="12"/>
      <name val="黑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52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8"/>
      <name val="等线"/>
      <family val="0"/>
    </font>
    <font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>
      <alignment vertical="top"/>
      <protection/>
    </xf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21" fillId="8" borderId="0" applyNumberFormat="0" applyBorder="0" applyAlignment="0" applyProtection="0"/>
    <xf numFmtId="0" fontId="19" fillId="0" borderId="5" applyNumberFormat="0" applyFill="0" applyAlignment="0" applyProtection="0"/>
    <xf numFmtId="0" fontId="21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13" fillId="0" borderId="0" applyProtection="0">
      <alignment vertical="center"/>
    </xf>
    <xf numFmtId="0" fontId="32" fillId="11" borderId="7" applyNumberFormat="0" applyAlignment="0" applyProtection="0"/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27" fillId="0" borderId="8" applyNumberFormat="0" applyFill="0" applyAlignment="0" applyProtection="0"/>
    <xf numFmtId="0" fontId="2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13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left"/>
    </xf>
    <xf numFmtId="176" fontId="7" fillId="0" borderId="0" xfId="0" applyNumberFormat="1" applyFont="1" applyFill="1" applyAlignment="1" applyProtection="1">
      <alignment horizontal="center" vertical="center"/>
      <protection/>
    </xf>
    <xf numFmtId="176" fontId="8" fillId="0" borderId="0" xfId="0" applyNumberFormat="1" applyFont="1" applyFill="1" applyAlignment="1" applyProtection="1">
      <alignment horizontal="center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66" applyNumberFormat="1" applyFont="1" applyFill="1" applyBorder="1" applyAlignment="1" applyProtection="1">
      <alignment horizontal="center" vertical="center" wrapText="1"/>
      <protection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 12_9.内河水运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7.沿海港口_1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Normal="70" zoomScaleSheetLayoutView="100" workbookViewId="0" topLeftCell="A19">
      <selection activeCell="A22" sqref="A22:E22"/>
    </sheetView>
  </sheetViews>
  <sheetFormatPr defaultColWidth="8.00390625" defaultRowHeight="13.5"/>
  <cols>
    <col min="1" max="1" width="4.25390625" style="5" customWidth="1"/>
    <col min="2" max="2" width="12.875" style="6" customWidth="1"/>
    <col min="3" max="3" width="17.125" style="6" customWidth="1"/>
    <col min="4" max="6" width="11.00390625" style="6" customWidth="1"/>
    <col min="7" max="11" width="15.625" style="6" customWidth="1"/>
    <col min="12" max="12" width="15.125" style="6" customWidth="1"/>
    <col min="13" max="13" width="10.75390625" style="6" bestFit="1" customWidth="1"/>
    <col min="14" max="14" width="15.50390625" style="6" customWidth="1"/>
    <col min="15" max="16" width="17.875" style="6" customWidth="1"/>
    <col min="17" max="16384" width="8.00390625" style="6" customWidth="1"/>
  </cols>
  <sheetData>
    <row r="1" spans="1:2" ht="22.5">
      <c r="A1" s="7" t="s">
        <v>0</v>
      </c>
      <c r="B1" s="7"/>
    </row>
    <row r="2" spans="1:11" s="1" customFormat="1" ht="37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2" customFormat="1" ht="40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/>
      <c r="I3" s="11"/>
      <c r="J3" s="11"/>
      <c r="K3" s="11"/>
    </row>
    <row r="4" spans="1:11" s="3" customFormat="1" ht="35.25" customHeight="1">
      <c r="A4" s="10"/>
      <c r="B4" s="10"/>
      <c r="C4" s="10"/>
      <c r="D4" s="10"/>
      <c r="E4" s="10"/>
      <c r="F4" s="12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</row>
    <row r="5" spans="1:11" s="3" customFormat="1" ht="50.25" customHeight="1">
      <c r="A5" s="14" t="s">
        <v>15</v>
      </c>
      <c r="B5" s="14"/>
      <c r="C5" s="14"/>
      <c r="D5" s="14"/>
      <c r="E5" s="14"/>
      <c r="F5" s="15">
        <v>5046269</v>
      </c>
      <c r="G5" s="15">
        <f aca="true" t="shared" si="0" ref="G5:K5">G6+G10</f>
        <v>94252</v>
      </c>
      <c r="H5" s="15">
        <f t="shared" si="0"/>
        <v>164900</v>
      </c>
      <c r="I5" s="15">
        <f t="shared" si="0"/>
        <v>523428</v>
      </c>
      <c r="J5" s="15">
        <f t="shared" si="0"/>
        <v>623000</v>
      </c>
      <c r="K5" s="15">
        <f t="shared" si="0"/>
        <v>1004275</v>
      </c>
    </row>
    <row r="6" spans="1:11" s="3" customFormat="1" ht="68.25" customHeight="1">
      <c r="A6" s="14" t="s">
        <v>16</v>
      </c>
      <c r="B6" s="14"/>
      <c r="C6" s="14"/>
      <c r="D6" s="14"/>
      <c r="E6" s="14"/>
      <c r="F6" s="15">
        <v>767484</v>
      </c>
      <c r="G6" s="16">
        <v>86052</v>
      </c>
      <c r="H6" s="16">
        <v>93000</v>
      </c>
      <c r="I6" s="16">
        <v>106428</v>
      </c>
      <c r="J6" s="16"/>
      <c r="K6" s="16"/>
    </row>
    <row r="7" spans="1:11" s="3" customFormat="1" ht="68.25" customHeight="1">
      <c r="A7" s="17">
        <v>1</v>
      </c>
      <c r="B7" s="17" t="s">
        <v>17</v>
      </c>
      <c r="C7" s="17" t="s">
        <v>18</v>
      </c>
      <c r="D7" s="17">
        <v>2014</v>
      </c>
      <c r="E7" s="17">
        <v>2023</v>
      </c>
      <c r="F7" s="17">
        <v>555999</v>
      </c>
      <c r="G7" s="17">
        <v>25700</v>
      </c>
      <c r="H7" s="17">
        <v>32000</v>
      </c>
      <c r="I7" s="17">
        <v>16295</v>
      </c>
      <c r="J7" s="17"/>
      <c r="K7" s="17"/>
    </row>
    <row r="8" spans="1:11" s="4" customFormat="1" ht="68.25" customHeight="1">
      <c r="A8" s="17">
        <v>2</v>
      </c>
      <c r="B8" s="17" t="s">
        <v>19</v>
      </c>
      <c r="C8" s="17" t="s">
        <v>20</v>
      </c>
      <c r="D8" s="17">
        <v>2020</v>
      </c>
      <c r="E8" s="17">
        <v>2023</v>
      </c>
      <c r="F8" s="17">
        <v>173088</v>
      </c>
      <c r="G8" s="17">
        <v>56000</v>
      </c>
      <c r="H8" s="17">
        <v>51000</v>
      </c>
      <c r="I8" s="17">
        <v>66088</v>
      </c>
      <c r="J8" s="17"/>
      <c r="K8" s="17"/>
    </row>
    <row r="9" spans="1:11" s="4" customFormat="1" ht="68.25" customHeight="1">
      <c r="A9" s="17">
        <v>3</v>
      </c>
      <c r="B9" s="17" t="s">
        <v>21</v>
      </c>
      <c r="C9" s="17" t="s">
        <v>22</v>
      </c>
      <c r="D9" s="17">
        <v>2020</v>
      </c>
      <c r="E9" s="17">
        <v>2023</v>
      </c>
      <c r="F9" s="17">
        <v>38397</v>
      </c>
      <c r="G9" s="17">
        <v>4352</v>
      </c>
      <c r="H9" s="17">
        <v>10000</v>
      </c>
      <c r="I9" s="17">
        <v>24045</v>
      </c>
      <c r="J9" s="17"/>
      <c r="K9" s="17"/>
    </row>
    <row r="10" spans="1:11" s="3" customFormat="1" ht="54" customHeight="1">
      <c r="A10" s="14" t="s">
        <v>23</v>
      </c>
      <c r="B10" s="14"/>
      <c r="C10" s="14"/>
      <c r="D10" s="14"/>
      <c r="E10" s="14"/>
      <c r="F10" s="17">
        <v>4278785</v>
      </c>
      <c r="G10" s="16">
        <f aca="true" t="shared" si="1" ref="G10:K10">G11+G13+G15+G20+G22</f>
        <v>8200</v>
      </c>
      <c r="H10" s="16">
        <f t="shared" si="1"/>
        <v>71900</v>
      </c>
      <c r="I10" s="16">
        <f t="shared" si="1"/>
        <v>417000</v>
      </c>
      <c r="J10" s="16">
        <f t="shared" si="1"/>
        <v>623000</v>
      </c>
      <c r="K10" s="16">
        <f t="shared" si="1"/>
        <v>1004275</v>
      </c>
    </row>
    <row r="11" spans="1:11" s="4" customFormat="1" ht="51" customHeight="1">
      <c r="A11" s="14" t="s">
        <v>24</v>
      </c>
      <c r="B11" s="14"/>
      <c r="C11" s="14"/>
      <c r="D11" s="14"/>
      <c r="E11" s="14"/>
      <c r="F11" s="15">
        <v>72000</v>
      </c>
      <c r="G11" s="16">
        <v>6000</v>
      </c>
      <c r="H11" s="16">
        <v>20000</v>
      </c>
      <c r="I11" s="16">
        <v>35000</v>
      </c>
      <c r="J11" s="16">
        <v>11000</v>
      </c>
      <c r="K11" s="16"/>
    </row>
    <row r="12" spans="1:11" s="3" customFormat="1" ht="68.25" customHeight="1">
      <c r="A12" s="17">
        <v>4</v>
      </c>
      <c r="B12" s="17" t="s">
        <v>25</v>
      </c>
      <c r="C12" s="17" t="s">
        <v>26</v>
      </c>
      <c r="D12" s="17">
        <v>2021</v>
      </c>
      <c r="E12" s="17">
        <v>2024</v>
      </c>
      <c r="F12" s="13">
        <v>72000</v>
      </c>
      <c r="G12" s="17">
        <v>6000</v>
      </c>
      <c r="H12" s="17">
        <v>20000</v>
      </c>
      <c r="I12" s="17">
        <v>35000</v>
      </c>
      <c r="J12" s="17">
        <v>11000</v>
      </c>
      <c r="K12" s="17"/>
    </row>
    <row r="13" spans="1:11" s="3" customFormat="1" ht="58.5" customHeight="1">
      <c r="A13" s="14" t="s">
        <v>27</v>
      </c>
      <c r="B13" s="14"/>
      <c r="C13" s="14"/>
      <c r="D13" s="14"/>
      <c r="E13" s="14"/>
      <c r="F13" s="16">
        <v>76000</v>
      </c>
      <c r="G13" s="16">
        <f aca="true" t="shared" si="2" ref="G13:K13">G14</f>
        <v>200</v>
      </c>
      <c r="H13" s="16">
        <f t="shared" si="2"/>
        <v>10000</v>
      </c>
      <c r="I13" s="16">
        <f t="shared" si="2"/>
        <v>20000</v>
      </c>
      <c r="J13" s="16">
        <f t="shared" si="2"/>
        <v>20000</v>
      </c>
      <c r="K13" s="16">
        <f t="shared" si="2"/>
        <v>25800</v>
      </c>
    </row>
    <row r="14" spans="1:11" s="3" customFormat="1" ht="78" customHeight="1">
      <c r="A14" s="17">
        <v>5</v>
      </c>
      <c r="B14" s="17" t="s">
        <v>28</v>
      </c>
      <c r="C14" s="17" t="s">
        <v>29</v>
      </c>
      <c r="D14" s="17">
        <v>2022</v>
      </c>
      <c r="E14" s="17">
        <v>2026</v>
      </c>
      <c r="F14" s="13">
        <v>76000</v>
      </c>
      <c r="G14" s="17">
        <v>200</v>
      </c>
      <c r="H14" s="17">
        <v>10000</v>
      </c>
      <c r="I14" s="17">
        <v>20000</v>
      </c>
      <c r="J14" s="17">
        <v>20000</v>
      </c>
      <c r="K14" s="17">
        <f>F14-G14-H14-I14-J14</f>
        <v>25800</v>
      </c>
    </row>
    <row r="15" spans="1:11" s="4" customFormat="1" ht="63.75" customHeight="1">
      <c r="A15" s="14" t="s">
        <v>30</v>
      </c>
      <c r="B15" s="14"/>
      <c r="C15" s="14"/>
      <c r="D15" s="14"/>
      <c r="E15" s="14"/>
      <c r="F15" s="16">
        <v>2950185</v>
      </c>
      <c r="G15" s="16">
        <f aca="true" t="shared" si="3" ref="G15:K15">G16+G17+G18+G19</f>
        <v>1800</v>
      </c>
      <c r="H15" s="16">
        <f t="shared" si="3"/>
        <v>32900</v>
      </c>
      <c r="I15" s="16">
        <f t="shared" si="3"/>
        <v>353000</v>
      </c>
      <c r="J15" s="16">
        <f t="shared" si="3"/>
        <v>555000</v>
      </c>
      <c r="K15" s="16">
        <f t="shared" si="3"/>
        <v>585475</v>
      </c>
    </row>
    <row r="16" spans="1:11" s="4" customFormat="1" ht="68.25" customHeight="1">
      <c r="A16" s="17">
        <v>6</v>
      </c>
      <c r="B16" s="17" t="s">
        <v>31</v>
      </c>
      <c r="C16" s="17" t="s">
        <v>32</v>
      </c>
      <c r="D16" s="17">
        <v>2023</v>
      </c>
      <c r="E16" s="17">
        <v>2028</v>
      </c>
      <c r="F16" s="17">
        <v>1626000</v>
      </c>
      <c r="G16" s="17">
        <v>400</v>
      </c>
      <c r="H16" s="17">
        <v>15000</v>
      </c>
      <c r="I16" s="17">
        <v>60000</v>
      </c>
      <c r="J16" s="17">
        <v>150000</v>
      </c>
      <c r="K16" s="17">
        <v>400000</v>
      </c>
    </row>
    <row r="17" spans="1:11" s="4" customFormat="1" ht="68.25" customHeight="1">
      <c r="A17" s="17">
        <v>7</v>
      </c>
      <c r="B17" s="17" t="s">
        <v>33</v>
      </c>
      <c r="C17" s="17" t="s">
        <v>34</v>
      </c>
      <c r="D17" s="17">
        <v>2023</v>
      </c>
      <c r="E17" s="17">
        <v>2028</v>
      </c>
      <c r="F17" s="13">
        <v>721800</v>
      </c>
      <c r="G17" s="17">
        <v>1000</v>
      </c>
      <c r="H17" s="17">
        <v>10000</v>
      </c>
      <c r="I17" s="17">
        <v>58000</v>
      </c>
      <c r="J17" s="17">
        <v>150000</v>
      </c>
      <c r="K17" s="17">
        <v>130200</v>
      </c>
    </row>
    <row r="18" spans="1:11" s="4" customFormat="1" ht="68.25" customHeight="1">
      <c r="A18" s="17">
        <v>8</v>
      </c>
      <c r="B18" s="17" t="s">
        <v>35</v>
      </c>
      <c r="C18" s="17" t="s">
        <v>36</v>
      </c>
      <c r="D18" s="17">
        <v>2023</v>
      </c>
      <c r="E18" s="17">
        <v>2026</v>
      </c>
      <c r="F18" s="17">
        <v>182385</v>
      </c>
      <c r="G18" s="17">
        <v>200</v>
      </c>
      <c r="H18" s="17">
        <v>5900</v>
      </c>
      <c r="I18" s="17">
        <v>35000</v>
      </c>
      <c r="J18" s="17">
        <v>55000</v>
      </c>
      <c r="K18" s="17">
        <v>37475</v>
      </c>
    </row>
    <row r="19" spans="1:11" s="3" customFormat="1" ht="68.25" customHeight="1">
      <c r="A19" s="17">
        <v>9</v>
      </c>
      <c r="B19" s="17" t="s">
        <v>37</v>
      </c>
      <c r="C19" s="17" t="s">
        <v>38</v>
      </c>
      <c r="D19" s="17">
        <v>2023</v>
      </c>
      <c r="E19" s="17">
        <v>2027</v>
      </c>
      <c r="F19" s="17">
        <v>420000</v>
      </c>
      <c r="G19" s="17">
        <v>200</v>
      </c>
      <c r="H19" s="17">
        <v>2000</v>
      </c>
      <c r="I19" s="17">
        <v>200000</v>
      </c>
      <c r="J19" s="17">
        <v>200000</v>
      </c>
      <c r="K19" s="17">
        <v>17800</v>
      </c>
    </row>
    <row r="20" spans="1:11" s="4" customFormat="1" ht="51.75" customHeight="1">
      <c r="A20" s="14" t="s">
        <v>39</v>
      </c>
      <c r="B20" s="14"/>
      <c r="C20" s="14"/>
      <c r="D20" s="14"/>
      <c r="E20" s="14"/>
      <c r="F20" s="16">
        <v>980600</v>
      </c>
      <c r="G20" s="16">
        <v>100</v>
      </c>
      <c r="H20" s="16">
        <v>8000</v>
      </c>
      <c r="I20" s="16">
        <v>8000</v>
      </c>
      <c r="J20" s="16">
        <v>30000</v>
      </c>
      <c r="K20" s="16">
        <v>320000</v>
      </c>
    </row>
    <row r="21" spans="1:11" s="3" customFormat="1" ht="68.25" customHeight="1">
      <c r="A21" s="17">
        <v>10</v>
      </c>
      <c r="B21" s="17" t="s">
        <v>40</v>
      </c>
      <c r="C21" s="17" t="s">
        <v>41</v>
      </c>
      <c r="D21" s="17">
        <v>2024</v>
      </c>
      <c r="E21" s="17">
        <v>2029</v>
      </c>
      <c r="F21" s="13">
        <v>980600</v>
      </c>
      <c r="G21" s="17">
        <v>100</v>
      </c>
      <c r="H21" s="17">
        <v>8000</v>
      </c>
      <c r="I21" s="17">
        <v>8000</v>
      </c>
      <c r="J21" s="17">
        <v>30000</v>
      </c>
      <c r="K21" s="17">
        <v>320000</v>
      </c>
    </row>
    <row r="22" spans="1:11" s="4" customFormat="1" ht="48.75" customHeight="1">
      <c r="A22" s="14" t="s">
        <v>42</v>
      </c>
      <c r="B22" s="14"/>
      <c r="C22" s="14"/>
      <c r="D22" s="14"/>
      <c r="E22" s="14"/>
      <c r="F22" s="16">
        <v>200000</v>
      </c>
      <c r="G22" s="16">
        <v>100</v>
      </c>
      <c r="H22" s="16">
        <v>1000</v>
      </c>
      <c r="I22" s="16">
        <v>1000</v>
      </c>
      <c r="J22" s="16">
        <v>7000</v>
      </c>
      <c r="K22" s="16">
        <v>73000</v>
      </c>
    </row>
    <row r="23" spans="1:11" s="4" customFormat="1" ht="68.25" customHeight="1">
      <c r="A23" s="17">
        <v>11</v>
      </c>
      <c r="B23" s="17" t="s">
        <v>43</v>
      </c>
      <c r="C23" s="17" t="s">
        <v>44</v>
      </c>
      <c r="D23" s="17">
        <v>2025</v>
      </c>
      <c r="E23" s="17">
        <v>2028</v>
      </c>
      <c r="F23" s="13">
        <v>200000</v>
      </c>
      <c r="G23" s="17">
        <v>100</v>
      </c>
      <c r="H23" s="17">
        <v>1000</v>
      </c>
      <c r="I23" s="17">
        <v>1000</v>
      </c>
      <c r="J23" s="17">
        <v>7000</v>
      </c>
      <c r="K23" s="17">
        <v>73000</v>
      </c>
    </row>
  </sheetData>
  <sheetProtection/>
  <mergeCells count="16">
    <mergeCell ref="A1:B1"/>
    <mergeCell ref="A2:K2"/>
    <mergeCell ref="G3:K3"/>
    <mergeCell ref="A5:E5"/>
    <mergeCell ref="A6:E6"/>
    <mergeCell ref="A10:E10"/>
    <mergeCell ref="A11:E11"/>
    <mergeCell ref="A13:E13"/>
    <mergeCell ref="A15:E15"/>
    <mergeCell ref="A20:E20"/>
    <mergeCell ref="A22:E22"/>
    <mergeCell ref="A3:A4"/>
    <mergeCell ref="B3:B4"/>
    <mergeCell ref="C3:C4"/>
    <mergeCell ref="D3:D4"/>
    <mergeCell ref="E3:E4"/>
  </mergeCells>
  <printOptions horizontalCentered="1"/>
  <pageMargins left="0.55" right="0.55" top="0.79" bottom="0.79" header="0.51" footer="0.51"/>
  <pageSetup firstPageNumber="19" useFirstPageNumber="1" horizontalDpi="600" verticalDpi="600" orientation="landscape" paperSize="9" scale="91"/>
  <headerFooter scaleWithDoc="0" alignWithMargins="0">
    <oddFooter>&amp;C&amp;"仿宋_GB2312"&amp;14—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bgt</cp:lastModifiedBy>
  <cp:lastPrinted>2021-06-09T10:50:52Z</cp:lastPrinted>
  <dcterms:created xsi:type="dcterms:W3CDTF">2006-09-16T08:00:00Z</dcterms:created>
  <dcterms:modified xsi:type="dcterms:W3CDTF">2021-08-16T02:25:00Z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  <property fmtid="{D5CDD505-2E9C-101B-9397-08002B2CF9AE}" pid="4" name="I">
    <vt:lpwstr>BAFAC9E1F85A136C3A78D46022B1C879</vt:lpwstr>
  </property>
</Properties>
</file>